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<sst xmlns="http://schemas.openxmlformats.org/spreadsheetml/2006/main" count="584" uniqueCount="86">
  <si>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</si>
  <si>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</si>
  <si>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</si>
  <si>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</si>
  <si>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</si>
  <si>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</si>
  <si>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</si>
  <si>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</si>
  <si>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</si>
  <si>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</si>
  <si>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</si>
  <si>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</si>
  <si>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</si>
  <si>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</si>
  <si>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</si>
  <si>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</si>
  <si>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</si>
  <si>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</si>
  <si>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</si>
  <si>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</si>
  <si>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</si>
  <si>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</si>
  <si>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</si>
  <si>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</si>
  <si>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</si>
  <si>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</si>
  <si>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</si>
  <si>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</si>
  <si>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</si>
  <si>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</si>
  <si>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</si>
  <si>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</si>
  <si>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</si>
  <si>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</si>
  <si>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</si>
  <si>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</si>
  <si>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</si>
  <si>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</si>
  <si>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</si>
  <si>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</si>
  <si>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</si>
  <si>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</si>
  <si>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</si>
  <si>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</si>
  <si>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</si>
  <si>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</si>
  <si>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</si>
  <si>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</si>
  <si>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</si>
  <si>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</si>
  <si>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</si>
  <si>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</si>
  <si>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</si>
  <si>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</si>
  <si>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</si>
  <si>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</si>
  <si>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</si>
  <si>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</si>
  <si>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</si>
  <si>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</si>
  <si>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</si>
  <si>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</si>
  <si>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</si>
  <si>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</si>
  <si>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</si>
  <si>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</si>
  <si>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</si>
  <si>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</si>
  <si>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</si>
  <si>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</si>
  <si>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</si>
  <si>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</si>
  <si>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</si>
  <si>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</si>
  <si>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</si>
  <si>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</si>
  <si>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</si>
  <si>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</si>
  <si>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</si>
  <si>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</si>
  <si>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</si>
  <si>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</si>
  <si>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</si>
  <si>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С\х рынок
«Западный»,
ул. Попова, мкр. 5 города</t>
  </si>
  <si>
    <t xml:space="preserve">КХ
Пиреева
</t>
  </si>
  <si>
    <t xml:space="preserve">Результаты мониторинга цен на фиксированный набор товаров в Великом Новгороде муниципальном районе по состоянию на 29.12.2023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</si>
</sst>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L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T46" sqref="AT46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0" width="7.140625" style="2" bestFit="1" customWidth="1"/>
    <col min="41" max="41" width="8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45</v>
      </c>
      <c r="C3" s="37" t="s">
        <v>44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54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63</v>
      </c>
      <c r="AZ3" s="30"/>
      <c r="BA3" s="30"/>
      <c r="BB3" s="30" t="s">
        <v>64</v>
      </c>
      <c r="BC3" s="30"/>
      <c r="BD3" s="30"/>
      <c r="BE3" s="30" t="s">
        <v>65</v>
      </c>
      <c r="BF3" s="31"/>
      <c r="BG3" s="31"/>
      <c r="BH3" s="30" t="s">
        <v>66</v>
      </c>
      <c r="BI3" s="30"/>
      <c r="BJ3" s="30"/>
      <c r="BK3" s="31" t="s">
        <v>67</v>
      </c>
      <c r="BL3" s="31"/>
      <c r="BM3" s="31"/>
      <c r="BN3" s="31" t="s">
        <v>68</v>
      </c>
      <c r="BO3" s="31"/>
    </row>
    <row r="4" spans="1:67" ht="103.5" customHeight="1">
      <c r="A4" s="33"/>
      <c r="B4" s="38"/>
      <c r="C4" s="38"/>
      <c r="D4" s="38"/>
      <c r="E4" s="35" t="s">
        <v>55</v>
      </c>
      <c r="F4" s="36"/>
      <c r="G4" s="35" t="s">
        <v>56</v>
      </c>
      <c r="H4" s="36"/>
      <c r="I4" s="35" t="s">
        <v>76</v>
      </c>
      <c r="J4" s="36"/>
      <c r="K4" s="43" t="s">
        <v>53</v>
      </c>
      <c r="L4" s="44"/>
      <c r="M4" s="45"/>
      <c r="N4" s="35" t="s">
        <v>57</v>
      </c>
      <c r="O4" s="36"/>
      <c r="P4" s="35" t="s">
        <v>82</v>
      </c>
      <c r="Q4" s="36"/>
      <c r="R4" s="35" t="s">
        <v>58</v>
      </c>
      <c r="S4" s="36"/>
      <c r="T4" s="43" t="s">
        <v>53</v>
      </c>
      <c r="U4" s="44"/>
      <c r="V4" s="45"/>
      <c r="W4" s="35" t="s">
        <v>80</v>
      </c>
      <c r="X4" s="36"/>
      <c r="Y4" s="35" t="s">
        <v>84</v>
      </c>
      <c r="Z4" s="36"/>
      <c r="AA4" s="35" t="s">
        <v>73</v>
      </c>
      <c r="AB4" s="36"/>
      <c r="AC4" s="43" t="s">
        <v>53</v>
      </c>
      <c r="AD4" s="44"/>
      <c r="AE4" s="45"/>
      <c r="AF4" s="35" t="s">
        <v>59</v>
      </c>
      <c r="AG4" s="36"/>
      <c r="AH4" s="35" t="s">
        <v>74</v>
      </c>
      <c r="AI4" s="36"/>
      <c r="AJ4" s="35" t="s">
        <v>60</v>
      </c>
      <c r="AK4" s="36"/>
      <c r="AL4" s="35" t="s">
        <v>75</v>
      </c>
      <c r="AM4" s="36"/>
      <c r="AN4" s="35" t="s">
        <v>79</v>
      </c>
      <c r="AO4" s="36"/>
      <c r="AP4" s="43" t="s">
        <v>53</v>
      </c>
      <c r="AQ4" s="44"/>
      <c r="AR4" s="45"/>
      <c r="AS4" s="35" t="s">
        <v>83</v>
      </c>
      <c r="AT4" s="36"/>
      <c r="AU4" s="43" t="s">
        <v>53</v>
      </c>
      <c r="AV4" s="44"/>
      <c r="AW4" s="45"/>
      <c r="AY4" s="30" t="s">
        <v>69</v>
      </c>
      <c r="AZ4" s="30"/>
      <c r="BA4" s="30" t="s">
        <v>70</v>
      </c>
      <c r="BB4" s="30" t="s">
        <v>69</v>
      </c>
      <c r="BC4" s="30"/>
      <c r="BD4" s="30" t="s">
        <v>70</v>
      </c>
      <c r="BE4" s="30" t="s">
        <v>69</v>
      </c>
      <c r="BF4" s="30"/>
      <c r="BG4" s="30" t="s">
        <v>70</v>
      </c>
      <c r="BH4" s="30" t="s">
        <v>69</v>
      </c>
      <c r="BI4" s="30"/>
      <c r="BJ4" s="30" t="s">
        <v>70</v>
      </c>
      <c r="BK4" s="30" t="s">
        <v>69</v>
      </c>
      <c r="BL4" s="30"/>
      <c r="BM4" s="30" t="s">
        <v>70</v>
      </c>
      <c r="BN4" s="30" t="s">
        <v>69</v>
      </c>
      <c r="BO4" s="30"/>
    </row>
    <row r="5" spans="1:67" ht="38.25">
      <c r="A5" s="34"/>
      <c r="B5" s="39"/>
      <c r="C5" s="39"/>
      <c r="D5" s="38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0"/>
      <c r="BB5" s="13" t="s">
        <v>71</v>
      </c>
      <c r="BC5" s="13" t="s">
        <v>72</v>
      </c>
      <c r="BD5" s="30"/>
      <c r="BE5" s="13" t="s">
        <v>71</v>
      </c>
      <c r="BF5" s="13" t="s">
        <v>72</v>
      </c>
      <c r="BG5" s="30"/>
      <c r="BH5" s="13" t="s">
        <v>71</v>
      </c>
      <c r="BI5" s="13" t="s">
        <v>72</v>
      </c>
      <c r="BJ5" s="30"/>
      <c r="BK5" s="13" t="s">
        <v>71</v>
      </c>
      <c r="BL5" s="13" t="s">
        <v>72</v>
      </c>
      <c r="BM5" s="30"/>
      <c r="BN5" s="13" t="s">
        <v>71</v>
      </c>
      <c r="BO5" s="13" t="s">
        <v>72</v>
      </c>
    </row>
    <row r="6" spans="1:67" ht="12.75">
      <c r="A6" s="26">
        <v>45289</v>
      </c>
      <c r="B6" s="10" t="s">
        <v>61</v>
      </c>
      <c r="C6" s="1">
        <v>1</v>
      </c>
      <c r="D6" s="6" t="s">
        <v>4</v>
      </c>
      <c r="E6" s="19">
        <v>35.66</v>
      </c>
      <c r="F6" s="25">
        <v>74.95</v>
      </c>
      <c r="G6" s="19">
        <v>39.99</v>
      </c>
      <c r="H6" s="25">
        <v>84.99</v>
      </c>
      <c r="I6" s="19">
        <v>35.89</v>
      </c>
      <c r="J6" s="25">
        <v>95.99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69.5</v>
      </c>
      <c r="O6" s="25">
        <v>99.5</v>
      </c>
      <c r="P6" s="19">
        <v>39.99</v>
      </c>
      <c r="Q6" s="25">
        <v>85</v>
      </c>
      <c r="R6" s="19">
        <v>56.12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65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65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65.999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37.18</v>
      </c>
      <c r="AZ6" s="14">
        <f aca="true" t="shared" si="2" ref="AZ6:AZ45">IF(SUM(F6,H6,J6)=0,"",ROUND(AVERAGE(F6,H6,J6),2))</f>
        <v>85.31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55.2</v>
      </c>
      <c r="BC6" s="14">
        <f aca="true" t="shared" si="5" ref="BC6:BC21">IF(SUM(O6,Q6,S6)=0,"",ROUND(AVERAGE(O6,Q6,S6),2))</f>
        <v>87.5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63.33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67.5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65.999</v>
      </c>
      <c r="BL6" s="15">
        <f>IF(SUM(AT6)=0,"",AT6)</f>
        <v>98.99</v>
      </c>
      <c r="BM6" s="15">
        <f>AW6</f>
        <v>100</v>
      </c>
      <c r="BN6" s="16">
        <f>ROUND(AVERAGE(AY6,BB6,BE6,BH6,BK6),2)</f>
        <v>57.84</v>
      </c>
      <c r="BO6" s="16">
        <f>ROUND(AVERAGE(AZ6,BC6,BF6,BI6,BL6),2)</f>
        <v>91.33</v>
      </c>
    </row>
    <row r="7" spans="1:67" ht="12.75">
      <c r="A7" s="26">
        <v>45289</v>
      </c>
      <c r="B7" s="10" t="s">
        <v>61</v>
      </c>
      <c r="C7" s="1">
        <v>2</v>
      </c>
      <c r="D7" s="6" t="s">
        <v>5</v>
      </c>
      <c r="E7" s="19">
        <v>64.99</v>
      </c>
      <c r="F7" s="25">
        <v>126.8</v>
      </c>
      <c r="G7" s="19">
        <v>44.59</v>
      </c>
      <c r="H7" s="25">
        <v>125</v>
      </c>
      <c r="I7" s="19">
        <v>44.99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112.55</v>
      </c>
      <c r="O7" s="25">
        <v>165.55</v>
      </c>
      <c r="P7" s="19">
        <v>49.99</v>
      </c>
      <c r="Q7" s="25">
        <v>99</v>
      </c>
      <c r="R7" s="19">
        <v>94.9693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98.0087</v>
      </c>
      <c r="Z7" s="25">
        <v>125</v>
      </c>
      <c r="AA7" s="19">
        <v>125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51.52</v>
      </c>
      <c r="AZ7" s="14">
        <f t="shared" si="2"/>
        <v>125.53</v>
      </c>
      <c r="BA7" s="15">
        <f t="shared" si="3"/>
        <v>100</v>
      </c>
      <c r="BB7" s="14">
        <f t="shared" si="4"/>
        <v>85.84</v>
      </c>
      <c r="BC7" s="14">
        <f t="shared" si="5"/>
        <v>127.52</v>
      </c>
      <c r="BD7" s="15">
        <f t="shared" si="6"/>
        <v>100</v>
      </c>
      <c r="BE7" s="14">
        <f t="shared" si="7"/>
        <v>116</v>
      </c>
      <c r="BF7" s="14">
        <f t="shared" si="8"/>
        <v>153.33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90.52</v>
      </c>
      <c r="BO7" s="16">
        <f t="shared" si="24"/>
        <v>134.68</v>
      </c>
    </row>
    <row r="8" spans="1:67" ht="12.75">
      <c r="A8" s="26">
        <v>45289</v>
      </c>
      <c r="B8" s="10" t="s">
        <v>61</v>
      </c>
      <c r="C8" s="1">
        <v>3</v>
      </c>
      <c r="D8" s="6" t="s">
        <v>6</v>
      </c>
      <c r="E8" s="19">
        <v>62.73</v>
      </c>
      <c r="F8" s="25">
        <v>125</v>
      </c>
      <c r="G8" s="19">
        <v>39.99</v>
      </c>
      <c r="H8" s="25">
        <v>167.47</v>
      </c>
      <c r="I8" s="19">
        <v>61.69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119.99</v>
      </c>
      <c r="O8" s="25">
        <v>213.33</v>
      </c>
      <c r="P8" s="19">
        <v>69.99</v>
      </c>
      <c r="Q8" s="25">
        <v>98.9</v>
      </c>
      <c r="R8" s="19">
        <v>126</v>
      </c>
      <c r="S8" s="25">
        <v>156</v>
      </c>
      <c r="T8" s="9">
        <v>3</v>
      </c>
      <c r="U8" s="11">
        <f t="shared" si="15"/>
        <v>3</v>
      </c>
      <c r="V8" s="7">
        <f t="shared" si="16"/>
        <v>100</v>
      </c>
      <c r="W8" s="27">
        <v>156</v>
      </c>
      <c r="X8" s="28">
        <v>185</v>
      </c>
      <c r="Y8" s="19">
        <v>136</v>
      </c>
      <c r="Z8" s="25">
        <v>156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120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54.8</v>
      </c>
      <c r="AZ8" s="14">
        <f t="shared" si="2"/>
        <v>149.32</v>
      </c>
      <c r="BA8" s="15">
        <f t="shared" si="3"/>
        <v>100</v>
      </c>
      <c r="BB8" s="14">
        <f t="shared" si="4"/>
        <v>105.33</v>
      </c>
      <c r="BC8" s="14">
        <f t="shared" si="5"/>
        <v>156.08</v>
      </c>
      <c r="BD8" s="15">
        <f t="shared" si="6"/>
        <v>100</v>
      </c>
      <c r="BE8" s="14">
        <f t="shared" si="7"/>
        <v>102.67</v>
      </c>
      <c r="BF8" s="14">
        <f t="shared" si="8"/>
        <v>112</v>
      </c>
      <c r="BG8" s="15">
        <f t="shared" si="9"/>
        <v>100</v>
      </c>
      <c r="BH8" s="15">
        <f t="shared" si="10"/>
        <v>137.5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104.06</v>
      </c>
      <c r="BO8" s="16">
        <f t="shared" si="24"/>
        <v>148.38</v>
      </c>
    </row>
    <row r="9" spans="1:67" ht="12.75">
      <c r="A9" s="26">
        <v>45289</v>
      </c>
      <c r="B9" s="10" t="s">
        <v>61</v>
      </c>
      <c r="C9" s="1">
        <v>4</v>
      </c>
      <c r="D9" s="6" t="s">
        <v>7</v>
      </c>
      <c r="E9" s="19">
        <v>89.69</v>
      </c>
      <c r="F9" s="25">
        <v>199.98</v>
      </c>
      <c r="G9" s="19">
        <v>65.47</v>
      </c>
      <c r="H9" s="25">
        <v>125</v>
      </c>
      <c r="I9" s="19">
        <v>66.99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89.99</v>
      </c>
      <c r="O9" s="25">
        <v>205</v>
      </c>
      <c r="P9" s="19">
        <v>71.8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68.0048</v>
      </c>
      <c r="Z9" s="25">
        <v>86.6</v>
      </c>
      <c r="AA9" s="19">
        <v>90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74.05</v>
      </c>
      <c r="AZ9" s="14">
        <f t="shared" si="2"/>
        <v>150.33</v>
      </c>
      <c r="BA9" s="15">
        <f t="shared" si="3"/>
        <v>100</v>
      </c>
      <c r="BB9" s="14">
        <f t="shared" si="4"/>
        <v>72.49</v>
      </c>
      <c r="BC9" s="14">
        <f t="shared" si="5"/>
        <v>147.87</v>
      </c>
      <c r="BD9" s="15">
        <f t="shared" si="6"/>
        <v>100</v>
      </c>
      <c r="BE9" s="14">
        <f t="shared" si="7"/>
        <v>59.33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76.77</v>
      </c>
      <c r="BO9" s="16">
        <f t="shared" si="24"/>
        <v>140.41</v>
      </c>
    </row>
    <row r="10" spans="1:67" ht="12.75">
      <c r="A10" s="26">
        <v>45289</v>
      </c>
      <c r="B10" s="10" t="s">
        <v>61</v>
      </c>
      <c r="C10" s="1">
        <v>5</v>
      </c>
      <c r="D10" s="6" t="s">
        <v>8</v>
      </c>
      <c r="E10" s="19">
        <v>89.99</v>
      </c>
      <c r="F10" s="25">
        <v>169.9</v>
      </c>
      <c r="G10" s="19">
        <v>99.99</v>
      </c>
      <c r="H10" s="25">
        <v>183.99</v>
      </c>
      <c r="I10" s="19">
        <v>109.99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150.0012</v>
      </c>
      <c r="O10" s="25">
        <v>162.22</v>
      </c>
      <c r="P10" s="19">
        <v>76.99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135.0012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145</v>
      </c>
      <c r="AM10" s="25">
        <v>155</v>
      </c>
      <c r="AN10" s="19">
        <v>115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99.99</v>
      </c>
      <c r="AZ10" s="14">
        <f t="shared" si="2"/>
        <v>161.96</v>
      </c>
      <c r="BA10" s="15">
        <f t="shared" si="3"/>
        <v>100</v>
      </c>
      <c r="BB10" s="14">
        <f t="shared" si="4"/>
        <v>112.33</v>
      </c>
      <c r="BC10" s="14">
        <f t="shared" si="5"/>
        <v>153.74</v>
      </c>
      <c r="BD10" s="15">
        <f t="shared" si="6"/>
        <v>100</v>
      </c>
      <c r="BE10" s="14">
        <f t="shared" si="7"/>
        <v>307</v>
      </c>
      <c r="BF10" s="14">
        <f t="shared" si="8"/>
        <v>410.67</v>
      </c>
      <c r="BG10" s="15">
        <f t="shared" si="9"/>
        <v>100</v>
      </c>
      <c r="BH10" s="15">
        <f t="shared" si="10"/>
        <v>130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151.86</v>
      </c>
      <c r="BO10" s="16">
        <f t="shared" si="24"/>
        <v>213.07</v>
      </c>
    </row>
    <row r="11" spans="1:67" ht="12.75">
      <c r="A11" s="26">
        <v>45289</v>
      </c>
      <c r="B11" s="10" t="s">
        <v>61</v>
      </c>
      <c r="C11" s="1">
        <v>6</v>
      </c>
      <c r="D11" s="6" t="s">
        <v>9</v>
      </c>
      <c r="E11" s="19">
        <v>68.99</v>
      </c>
      <c r="F11" s="25">
        <v>72.99</v>
      </c>
      <c r="G11" s="19">
        <v>68.99</v>
      </c>
      <c r="H11" s="25">
        <v>99.99</v>
      </c>
      <c r="I11" s="19">
        <v>69.99</v>
      </c>
      <c r="J11" s="25">
        <v>83.99</v>
      </c>
      <c r="K11" s="9">
        <v>3</v>
      </c>
      <c r="L11" s="11">
        <f t="shared" si="13"/>
        <v>3</v>
      </c>
      <c r="M11" s="7">
        <f t="shared" si="14"/>
        <v>100</v>
      </c>
      <c r="N11" s="19">
        <v>85</v>
      </c>
      <c r="O11" s="25">
        <v>105</v>
      </c>
      <c r="P11" s="19">
        <v>58.69</v>
      </c>
      <c r="Q11" s="20">
        <v>69.99</v>
      </c>
      <c r="R11" s="19">
        <v>84.9</v>
      </c>
      <c r="S11" s="25">
        <v>84.9</v>
      </c>
      <c r="T11" s="9">
        <v>3</v>
      </c>
      <c r="U11" s="11">
        <f t="shared" si="15"/>
        <v>3</v>
      </c>
      <c r="V11" s="7">
        <f t="shared" si="16"/>
        <v>100</v>
      </c>
      <c r="W11" s="19">
        <v>0</v>
      </c>
      <c r="X11" s="25">
        <v>0</v>
      </c>
      <c r="Y11" s="19" t="s">
        <v>62</v>
      </c>
      <c r="Z11" s="20" t="s">
        <v>62</v>
      </c>
      <c r="AA11" s="19">
        <v>85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>
        <v>77</v>
      </c>
      <c r="AT11" s="20">
        <v>80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69.32</v>
      </c>
      <c r="AZ11" s="14">
        <f t="shared" si="2"/>
        <v>85.66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100</v>
      </c>
      <c r="BE11" s="14">
        <f t="shared" si="7"/>
        <v>72.5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  <v>77</v>
      </c>
      <c r="BL11" s="15">
        <f t="shared" si="22"/>
        <v>80</v>
      </c>
      <c r="BM11" s="15">
        <f t="shared" si="23"/>
        <v>100</v>
      </c>
      <c r="BN11" s="16">
        <f t="shared" si="24"/>
        <v>72.94</v>
      </c>
      <c r="BO11" s="16">
        <f t="shared" si="24"/>
        <v>87.72</v>
      </c>
    </row>
    <row r="12" spans="1:67" ht="12.75">
      <c r="A12" s="26">
        <v>45289</v>
      </c>
      <c r="B12" s="10" t="s">
        <v>61</v>
      </c>
      <c r="C12" s="1">
        <v>7</v>
      </c>
      <c r="D12" s="6" t="s">
        <v>43</v>
      </c>
      <c r="E12" s="19">
        <v>10.59</v>
      </c>
      <c r="F12" s="25">
        <v>24.9</v>
      </c>
      <c r="G12" s="19">
        <v>10.88</v>
      </c>
      <c r="H12" s="25">
        <v>32.99</v>
      </c>
      <c r="I12" s="19">
        <v>12.99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10.19</v>
      </c>
      <c r="Q12" s="25">
        <v>18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18</v>
      </c>
      <c r="Z12" s="25">
        <v>34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18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18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11.49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85.17</v>
      </c>
      <c r="BF12" s="14">
        <f t="shared" si="8"/>
        <v>130.67</v>
      </c>
      <c r="BG12" s="15">
        <f t="shared" si="9"/>
        <v>100</v>
      </c>
      <c r="BH12" s="15">
        <f t="shared" si="10"/>
        <v>18</v>
      </c>
      <c r="BI12" s="15">
        <f t="shared" si="11"/>
        <v>28</v>
      </c>
      <c r="BJ12" s="15">
        <f t="shared" si="12"/>
        <v>20</v>
      </c>
      <c r="BK12" s="15">
        <f t="shared" si="21"/>
        <v>18</v>
      </c>
      <c r="BL12" s="15">
        <f t="shared" si="22"/>
        <v>35</v>
      </c>
      <c r="BM12" s="15">
        <f t="shared" si="23"/>
        <v>100</v>
      </c>
      <c r="BN12" s="16">
        <f t="shared" si="24"/>
        <v>30.13</v>
      </c>
      <c r="BO12" s="16">
        <f t="shared" si="24"/>
        <v>51.86</v>
      </c>
    </row>
    <row r="13" spans="1:67" ht="12.75">
      <c r="A13" s="26">
        <v>45289</v>
      </c>
      <c r="B13" s="10" t="s">
        <v>61</v>
      </c>
      <c r="C13" s="1">
        <v>8</v>
      </c>
      <c r="D13" s="6" t="s">
        <v>10</v>
      </c>
      <c r="E13" s="19">
        <v>750</v>
      </c>
      <c r="F13" s="25">
        <v>1100</v>
      </c>
      <c r="G13" s="19">
        <v>780</v>
      </c>
      <c r="H13" s="25">
        <v>1160</v>
      </c>
      <c r="I13" s="19">
        <v>688.99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720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739.66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720</v>
      </c>
      <c r="BL13" s="15">
        <f t="shared" si="22"/>
        <v>1250</v>
      </c>
      <c r="BM13" s="15">
        <f t="shared" si="23"/>
        <v>100</v>
      </c>
      <c r="BN13" s="16">
        <f t="shared" si="24"/>
        <v>691.53</v>
      </c>
      <c r="BO13" s="16">
        <f t="shared" si="24"/>
        <v>1009.93</v>
      </c>
    </row>
    <row r="14" spans="1:67" ht="12.75">
      <c r="A14" s="26">
        <v>45289</v>
      </c>
      <c r="B14" s="10" t="s">
        <v>61</v>
      </c>
      <c r="C14" s="1">
        <v>9</v>
      </c>
      <c r="D14" s="6" t="s">
        <v>11</v>
      </c>
      <c r="E14" s="19">
        <v>48.99</v>
      </c>
      <c r="F14" s="25">
        <v>80</v>
      </c>
      <c r="G14" s="19">
        <v>59.99</v>
      </c>
      <c r="H14" s="25">
        <v>60.39</v>
      </c>
      <c r="I14" s="19">
        <v>82.6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54.99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65</v>
      </c>
      <c r="AK14" s="25">
        <v>94</v>
      </c>
      <c r="AL14" s="19" t="s">
        <v>62</v>
      </c>
      <c r="AM14" s="25" t="s">
        <v>62</v>
      </c>
      <c r="AN14" s="19">
        <v>72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63.86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68.5</v>
      </c>
      <c r="BI14" s="15">
        <f t="shared" si="11"/>
        <v>96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107.14</v>
      </c>
      <c r="BO14" s="16">
        <f t="shared" si="24"/>
        <v>151.85</v>
      </c>
    </row>
    <row r="15" spans="1:67" ht="12.75">
      <c r="A15" s="26">
        <v>45289</v>
      </c>
      <c r="B15" s="10" t="s">
        <v>61</v>
      </c>
      <c r="C15" s="1">
        <v>10</v>
      </c>
      <c r="D15" s="6" t="s">
        <v>12</v>
      </c>
      <c r="E15" s="19">
        <v>221.59</v>
      </c>
      <c r="F15" s="25">
        <v>720</v>
      </c>
      <c r="G15" s="19">
        <v>125.97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92.55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220.0018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230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185.82</v>
      </c>
      <c r="AZ15" s="14">
        <f t="shared" si="2"/>
        <v>521.33</v>
      </c>
      <c r="BA15" s="15">
        <f t="shared" si="3"/>
        <v>100</v>
      </c>
      <c r="BB15" s="14">
        <f t="shared" si="4"/>
        <v>179.85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316.66726666666665</v>
      </c>
      <c r="BI15" s="15">
        <f t="shared" si="11"/>
        <v>546.6666666666666</v>
      </c>
      <c r="BJ15" s="15">
        <f t="shared" si="12"/>
        <v>60</v>
      </c>
      <c r="BK15" s="15">
        <f t="shared" si="21"/>
        <v>230</v>
      </c>
      <c r="BL15" s="15">
        <f t="shared" si="22"/>
        <v>384.09</v>
      </c>
      <c r="BM15" s="15">
        <f t="shared" si="23"/>
        <v>100</v>
      </c>
      <c r="BN15" s="16">
        <f t="shared" si="24"/>
        <v>226.67</v>
      </c>
      <c r="BO15" s="16">
        <f t="shared" si="24"/>
        <v>448.92</v>
      </c>
    </row>
    <row r="16" spans="1:67" ht="12.75">
      <c r="A16" s="26">
        <v>45289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580</v>
      </c>
      <c r="AN16" s="19">
        <v>520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680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445.6666666666667</v>
      </c>
      <c r="BI16" s="15">
        <f t="shared" si="11"/>
        <v>560.6666666666666</v>
      </c>
      <c r="BJ16" s="15">
        <f t="shared" si="12"/>
        <v>60</v>
      </c>
      <c r="BK16" s="15">
        <f t="shared" si="21"/>
        <v>250</v>
      </c>
      <c r="BL16" s="15">
        <f t="shared" si="22"/>
        <v>680</v>
      </c>
      <c r="BM16" s="15">
        <f t="shared" si="23"/>
        <v>100</v>
      </c>
      <c r="BN16" s="16">
        <f t="shared" si="24"/>
        <v>331.92</v>
      </c>
      <c r="BO16" s="16">
        <f t="shared" si="24"/>
        <v>636.16</v>
      </c>
    </row>
    <row r="17" spans="1:67" ht="12.75">
      <c r="A17" s="26">
        <v>45289</v>
      </c>
      <c r="B17" s="10" t="s">
        <v>61</v>
      </c>
      <c r="C17" s="1">
        <v>12</v>
      </c>
      <c r="D17" s="6" t="s">
        <v>14</v>
      </c>
      <c r="E17" s="19">
        <v>659.99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1560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0">
        <v>1050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653.29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1100</v>
      </c>
      <c r="BJ17" s="15">
        <f t="shared" si="12"/>
        <v>40</v>
      </c>
      <c r="BK17" s="15">
        <f t="shared" si="21"/>
        <v>649.99</v>
      </c>
      <c r="BL17" s="15">
        <f t="shared" si="22"/>
        <v>1050</v>
      </c>
      <c r="BM17" s="15">
        <f t="shared" si="23"/>
        <v>100</v>
      </c>
      <c r="BN17" s="16">
        <f t="shared" si="24"/>
        <v>722.51</v>
      </c>
      <c r="BO17" s="16">
        <f t="shared" si="24"/>
        <v>1038.99</v>
      </c>
    </row>
    <row r="18" spans="1:67" ht="12.75">
      <c r="A18" s="26">
        <v>45289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525.99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527.99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521.87</v>
      </c>
      <c r="BO18" s="16">
        <f t="shared" si="24"/>
        <v>711.78</v>
      </c>
    </row>
    <row r="19" spans="1:67" ht="12.75">
      <c r="A19" s="26">
        <v>45289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252</v>
      </c>
      <c r="O19" s="25">
        <v>499</v>
      </c>
      <c r="P19" s="19">
        <v>239.9</v>
      </c>
      <c r="Q19" s="25">
        <v>299.99</v>
      </c>
      <c r="R19" s="19">
        <v>294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 t="s">
        <v>62</v>
      </c>
      <c r="Z19" s="20" t="s">
        <v>62</v>
      </c>
      <c r="AA19" s="19" t="s">
        <v>62</v>
      </c>
      <c r="AB19" s="25" t="s">
        <v>62</v>
      </c>
      <c r="AC19" s="9">
        <v>3</v>
      </c>
      <c r="AD19" s="11">
        <f t="shared" si="17"/>
        <v>1</v>
      </c>
      <c r="AE19" s="7">
        <f t="shared" si="18"/>
        <v>33.33333333333333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261.97</v>
      </c>
      <c r="BC19" s="14">
        <f t="shared" si="5"/>
        <v>393</v>
      </c>
      <c r="BD19" s="15">
        <f t="shared" si="6"/>
        <v>100</v>
      </c>
      <c r="BE19" s="14">
        <f t="shared" si="7"/>
        <v>180</v>
      </c>
      <c r="BF19" s="14">
        <f t="shared" si="8"/>
        <v>500</v>
      </c>
      <c r="BG19" s="15">
        <f t="shared" si="9"/>
        <v>33.33333333333333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246.62</v>
      </c>
      <c r="BO19" s="16">
        <f t="shared" si="24"/>
        <v>435.71</v>
      </c>
    </row>
    <row r="20" spans="1:67" ht="12.75">
      <c r="A20" s="26">
        <v>45289</v>
      </c>
      <c r="B20" s="10" t="s">
        <v>61</v>
      </c>
      <c r="C20" s="1">
        <v>15</v>
      </c>
      <c r="D20" s="6" t="s">
        <v>17</v>
      </c>
      <c r="E20" s="19">
        <v>219.99</v>
      </c>
      <c r="F20" s="25">
        <v>234.99</v>
      </c>
      <c r="G20" s="19">
        <v>199.99</v>
      </c>
      <c r="H20" s="25">
        <v>239.99</v>
      </c>
      <c r="I20" s="19">
        <v>188.99</v>
      </c>
      <c r="J20" s="25">
        <v>199.9</v>
      </c>
      <c r="K20" s="9">
        <v>3</v>
      </c>
      <c r="L20" s="11">
        <f t="shared" si="13"/>
        <v>3</v>
      </c>
      <c r="M20" s="7">
        <f t="shared" si="14"/>
        <v>100</v>
      </c>
      <c r="N20" s="19">
        <v>202.66</v>
      </c>
      <c r="O20" s="25">
        <v>202.66</v>
      </c>
      <c r="P20" s="19">
        <v>196.99</v>
      </c>
      <c r="Q20" s="25">
        <v>202</v>
      </c>
      <c r="R20" s="19">
        <v>198</v>
      </c>
      <c r="S20" s="25">
        <v>198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210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195</v>
      </c>
      <c r="AT20" s="25">
        <v>265.00195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202.99</v>
      </c>
      <c r="AZ20" s="14">
        <f t="shared" si="2"/>
        <v>224.96</v>
      </c>
      <c r="BA20" s="15">
        <f t="shared" si="3"/>
        <v>100</v>
      </c>
      <c r="BB20" s="14">
        <f t="shared" si="4"/>
        <v>199.22</v>
      </c>
      <c r="BC20" s="14">
        <f t="shared" si="5"/>
        <v>200.89</v>
      </c>
      <c r="BD20" s="15">
        <f t="shared" si="6"/>
        <v>100</v>
      </c>
      <c r="BE20" s="14">
        <f t="shared" si="7"/>
        <v>235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195</v>
      </c>
      <c r="BL20" s="15">
        <f t="shared" si="22"/>
        <v>265.00195</v>
      </c>
      <c r="BM20" s="15">
        <f t="shared" si="23"/>
        <v>100</v>
      </c>
      <c r="BN20" s="16">
        <f t="shared" si="24"/>
        <v>208.05</v>
      </c>
      <c r="BO20" s="16">
        <f t="shared" si="24"/>
        <v>254.59</v>
      </c>
    </row>
    <row r="21" spans="1:67" ht="12.75">
      <c r="A21" s="26">
        <v>45289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78.99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87.2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82.63</v>
      </c>
      <c r="AZ21" s="14">
        <f t="shared" si="2"/>
        <v>439.96</v>
      </c>
      <c r="BA21" s="15">
        <f t="shared" si="3"/>
        <v>100</v>
      </c>
      <c r="BB21" s="14">
        <f t="shared" si="4"/>
        <v>92.06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93.82</v>
      </c>
      <c r="BO21" s="16">
        <f t="shared" si="24"/>
        <v>351.58</v>
      </c>
    </row>
    <row r="22" spans="1:67" ht="12.75">
      <c r="A22" s="26">
        <v>45289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285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>
        <v>45289</v>
      </c>
      <c r="B23" s="10" t="s">
        <v>61</v>
      </c>
      <c r="C23" s="1">
        <v>18</v>
      </c>
      <c r="D23" s="6" t="s">
        <v>20</v>
      </c>
      <c r="E23" s="19">
        <v>285.52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218.9949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235.00135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245.43</v>
      </c>
      <c r="AZ23" s="14">
        <f t="shared" si="2"/>
        <v>589.1</v>
      </c>
      <c r="BA23" s="15">
        <f t="shared" si="3"/>
        <v>100</v>
      </c>
      <c r="BB23" s="14">
        <f t="shared" si="26"/>
        <v>189.66</v>
      </c>
      <c r="BC23" s="14">
        <f t="shared" si="26"/>
        <v>226.96</v>
      </c>
      <c r="BD23" s="15">
        <f t="shared" si="6"/>
        <v>100</v>
      </c>
      <c r="BE23" s="14">
        <f t="shared" si="7"/>
        <v>181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209.02</v>
      </c>
      <c r="BO23" s="16">
        <f t="shared" si="24"/>
        <v>341.68</v>
      </c>
    </row>
    <row r="24" spans="1:67" ht="12.75">
      <c r="A24" s="26">
        <v>45289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75</v>
      </c>
      <c r="O24" s="25">
        <v>140</v>
      </c>
      <c r="P24" s="19">
        <v>75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98</v>
      </c>
      <c r="Z24" s="25">
        <v>189</v>
      </c>
      <c r="AA24" s="19">
        <v>85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80.67</v>
      </c>
      <c r="BC24" s="14">
        <f t="shared" si="26"/>
        <v>163</v>
      </c>
      <c r="BD24" s="15">
        <f t="shared" si="6"/>
        <v>100</v>
      </c>
      <c r="BE24" s="14">
        <f t="shared" si="7"/>
        <v>93.67</v>
      </c>
      <c r="BF24" s="14">
        <f t="shared" si="8"/>
        <v>143.33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79.25</v>
      </c>
      <c r="BO24" s="16">
        <f t="shared" si="24"/>
        <v>165.53</v>
      </c>
    </row>
    <row r="25" spans="1:67" ht="12.75">
      <c r="A25" s="26">
        <v>45289</v>
      </c>
      <c r="B25" s="10" t="s">
        <v>61</v>
      </c>
      <c r="C25" s="1">
        <v>20</v>
      </c>
      <c r="D25" s="6" t="s">
        <v>41</v>
      </c>
      <c r="E25" s="19">
        <v>48.25</v>
      </c>
      <c r="F25" s="25">
        <v>162.1</v>
      </c>
      <c r="G25" s="19">
        <v>74.99</v>
      </c>
      <c r="H25" s="25">
        <v>155.85</v>
      </c>
      <c r="I25" s="19">
        <v>49.69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88.14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0" t="s">
        <v>62</v>
      </c>
      <c r="AH25" s="19">
        <v>99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68.99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57.64</v>
      </c>
      <c r="AZ25" s="14">
        <f t="shared" si="2"/>
        <v>144.48</v>
      </c>
      <c r="BA25" s="15">
        <f t="shared" si="3"/>
        <v>100</v>
      </c>
      <c r="BB25" s="14">
        <f t="shared" si="26"/>
        <v>79.65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95.75</v>
      </c>
      <c r="BI25" s="15">
        <f t="shared" si="11"/>
        <v>133.5</v>
      </c>
      <c r="BJ25" s="15">
        <f t="shared" si="12"/>
        <v>40</v>
      </c>
      <c r="BK25" s="15">
        <f t="shared" si="21"/>
        <v>68.99</v>
      </c>
      <c r="BL25" s="15">
        <f t="shared" si="22"/>
        <v>155.85</v>
      </c>
      <c r="BM25" s="15">
        <f t="shared" si="23"/>
        <v>100</v>
      </c>
      <c r="BN25" s="16">
        <f t="shared" si="24"/>
        <v>99.05</v>
      </c>
      <c r="BO25" s="16">
        <f t="shared" si="24"/>
        <v>163.52</v>
      </c>
    </row>
    <row r="26" spans="1:67" ht="12.75">
      <c r="A26" s="26">
        <v>45289</v>
      </c>
      <c r="B26" s="10" t="s">
        <v>61</v>
      </c>
      <c r="C26" s="1">
        <v>21</v>
      </c>
      <c r="D26" s="6" t="s">
        <v>42</v>
      </c>
      <c r="E26" s="19">
        <v>46.59</v>
      </c>
      <c r="F26" s="25">
        <v>68.5</v>
      </c>
      <c r="G26" s="19">
        <v>48.26</v>
      </c>
      <c r="H26" s="25">
        <v>73.84</v>
      </c>
      <c r="I26" s="19">
        <v>37.46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68.81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71.2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44.1</v>
      </c>
      <c r="AZ26" s="14">
        <f t="shared" si="2"/>
        <v>71.51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67.855</v>
      </c>
      <c r="BI26" s="15">
        <f t="shared" si="11"/>
        <v>99.5</v>
      </c>
      <c r="BJ26" s="15">
        <f t="shared" si="12"/>
        <v>40</v>
      </c>
      <c r="BK26" s="15">
        <f t="shared" si="21"/>
        <v>71.2</v>
      </c>
      <c r="BL26" s="15">
        <f t="shared" si="22"/>
        <v>93.84</v>
      </c>
      <c r="BM26" s="15">
        <f t="shared" si="23"/>
        <v>100</v>
      </c>
      <c r="BN26" s="16">
        <f t="shared" si="24"/>
        <v>124.39</v>
      </c>
      <c r="BO26" s="16">
        <f t="shared" si="24"/>
        <v>157.57</v>
      </c>
    </row>
    <row r="27" spans="1:67" ht="12.75">
      <c r="A27" s="26">
        <v>45289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53.69</v>
      </c>
      <c r="H27" s="25">
        <v>125</v>
      </c>
      <c r="I27" s="19">
        <v>52.99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56.99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78.81</v>
      </c>
      <c r="AK27" s="25">
        <v>83.11</v>
      </c>
      <c r="AL27" s="19">
        <v>65</v>
      </c>
      <c r="AM27" s="25">
        <v>95</v>
      </c>
      <c r="AN27" s="19">
        <v>69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53.02</v>
      </c>
      <c r="AZ27" s="14">
        <f t="shared" si="2"/>
        <v>98.67</v>
      </c>
      <c r="BA27" s="15">
        <f t="shared" si="3"/>
        <v>100</v>
      </c>
      <c r="BB27" s="14">
        <f t="shared" si="26"/>
        <v>68.44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70.93666666666667</v>
      </c>
      <c r="BI27" s="15">
        <f t="shared" si="11"/>
        <v>89.03666666666668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65.04</v>
      </c>
      <c r="BO27" s="16">
        <f t="shared" si="24"/>
        <v>86.05</v>
      </c>
    </row>
    <row r="28" spans="1:67" ht="12.75">
      <c r="A28" s="26">
        <v>45289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347.5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381</v>
      </c>
      <c r="O28" s="25">
        <v>388.57</v>
      </c>
      <c r="P28" s="19">
        <v>254.96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380</v>
      </c>
      <c r="AB28" s="25">
        <v>460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0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377.5</v>
      </c>
      <c r="AZ28" s="14">
        <f t="shared" si="2"/>
        <v>446.63</v>
      </c>
      <c r="BA28" s="15">
        <f t="shared" si="3"/>
        <v>100</v>
      </c>
      <c r="BB28" s="14">
        <f t="shared" si="26"/>
        <v>363.99</v>
      </c>
      <c r="BC28" s="14">
        <f t="shared" si="26"/>
        <v>500.52</v>
      </c>
      <c r="BD28" s="15">
        <f t="shared" si="6"/>
        <v>100</v>
      </c>
      <c r="BE28" s="14">
        <f t="shared" si="7"/>
        <v>320</v>
      </c>
      <c r="BF28" s="14">
        <f t="shared" si="8"/>
        <v>376.67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350.49</v>
      </c>
      <c r="BO28" s="16">
        <f t="shared" si="24"/>
        <v>424.74</v>
      </c>
    </row>
    <row r="29" spans="1:67" ht="12.75">
      <c r="A29" s="26">
        <v>45289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777.72</v>
      </c>
      <c r="Q29" s="25">
        <v>819.5</v>
      </c>
      <c r="R29" s="19">
        <v>650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650</v>
      </c>
      <c r="Z29" s="25">
        <v>950</v>
      </c>
      <c r="AA29" s="19">
        <v>652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720</v>
      </c>
      <c r="AK29" s="25">
        <v>820</v>
      </c>
      <c r="AL29" s="19">
        <v>820</v>
      </c>
      <c r="AM29" s="25">
        <v>1020</v>
      </c>
      <c r="AN29" s="19">
        <v>680</v>
      </c>
      <c r="AO29" s="25">
        <v>950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751.83</v>
      </c>
      <c r="BC29" s="14">
        <f t="shared" si="26"/>
        <v>922.98</v>
      </c>
      <c r="BD29" s="15">
        <f t="shared" si="6"/>
        <v>100</v>
      </c>
      <c r="BE29" s="14">
        <f t="shared" si="7"/>
        <v>627.33</v>
      </c>
      <c r="BF29" s="14">
        <f t="shared" si="8"/>
        <v>823.33</v>
      </c>
      <c r="BG29" s="15">
        <f t="shared" si="9"/>
        <v>100</v>
      </c>
      <c r="BH29" s="15">
        <f t="shared" si="10"/>
        <v>740</v>
      </c>
      <c r="BI29" s="15">
        <f t="shared" si="11"/>
        <v>930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718.07</v>
      </c>
      <c r="BO29" s="16">
        <f t="shared" si="24"/>
        <v>905.26</v>
      </c>
    </row>
    <row r="30" spans="1:67" ht="12.75">
      <c r="A30" s="26">
        <v>45289</v>
      </c>
      <c r="B30" s="10" t="s">
        <v>61</v>
      </c>
      <c r="C30" s="1">
        <v>25</v>
      </c>
      <c r="D30" s="6" t="s">
        <v>24</v>
      </c>
      <c r="E30" s="19">
        <v>85.66</v>
      </c>
      <c r="F30" s="20">
        <v>102</v>
      </c>
      <c r="G30" s="19">
        <v>82.99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78.77</v>
      </c>
      <c r="S30" s="25">
        <v>92.7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2</v>
      </c>
      <c r="AE30" s="7">
        <f t="shared" si="1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>
        <v>79</v>
      </c>
      <c r="AO30" s="20">
        <v>95</v>
      </c>
      <c r="AP30" s="9">
        <v>5</v>
      </c>
      <c r="AQ30" s="12">
        <f t="shared" si="19"/>
        <v>1</v>
      </c>
      <c r="AR30" s="7">
        <f t="shared" si="25"/>
        <v>20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84.21</v>
      </c>
      <c r="AZ30" s="14">
        <f t="shared" si="2"/>
        <v>96.66</v>
      </c>
      <c r="BA30" s="15">
        <f t="shared" si="3"/>
        <v>100</v>
      </c>
      <c r="BB30" s="14">
        <f t="shared" si="26"/>
        <v>74.19</v>
      </c>
      <c r="BC30" s="14">
        <f t="shared" si="26"/>
        <v>91.35</v>
      </c>
      <c r="BD30" s="15">
        <f t="shared" si="6"/>
        <v>66.66666666666666</v>
      </c>
      <c r="BE30" s="14">
        <f t="shared" si="7"/>
        <v>84.5</v>
      </c>
      <c r="BF30" s="14">
        <f t="shared" si="8"/>
        <v>90.5</v>
      </c>
      <c r="BG30" s="15">
        <f t="shared" si="9"/>
        <v>66.66666666666666</v>
      </c>
      <c r="BH30" s="15">
        <f t="shared" si="10"/>
        <v>79</v>
      </c>
      <c r="BI30" s="15">
        <f t="shared" si="11"/>
        <v>95</v>
      </c>
      <c r="BJ30" s="15">
        <f t="shared" si="12"/>
        <v>20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80.38</v>
      </c>
      <c r="BO30" s="16">
        <f t="shared" si="24"/>
        <v>91.76</v>
      </c>
    </row>
    <row r="31" spans="1:67" ht="12.75">
      <c r="A31" s="26">
        <v>45289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235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282.69</v>
      </c>
      <c r="O31" s="25">
        <v>313.15</v>
      </c>
      <c r="P31" s="19">
        <v>233.3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2</v>
      </c>
      <c r="AE31" s="7">
        <f t="shared" si="18"/>
        <v>66.66666666666666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233</v>
      </c>
      <c r="AK31" s="25">
        <v>320</v>
      </c>
      <c r="AL31" s="19">
        <v>280</v>
      </c>
      <c r="AM31" s="25">
        <v>280</v>
      </c>
      <c r="AN31" s="19">
        <v>250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236.65</v>
      </c>
      <c r="AZ31" s="14">
        <f t="shared" si="2"/>
        <v>386.67</v>
      </c>
      <c r="BA31" s="15">
        <f t="shared" si="3"/>
        <v>100</v>
      </c>
      <c r="BB31" s="14">
        <f t="shared" si="26"/>
        <v>258.33</v>
      </c>
      <c r="BC31" s="14">
        <f t="shared" si="26"/>
        <v>314.38</v>
      </c>
      <c r="BD31" s="15">
        <f t="shared" si="6"/>
        <v>100</v>
      </c>
      <c r="BE31" s="14">
        <f t="shared" si="7"/>
        <v>299.5</v>
      </c>
      <c r="BF31" s="14">
        <f t="shared" si="8"/>
        <v>364</v>
      </c>
      <c r="BG31" s="15">
        <f t="shared" si="9"/>
        <v>66.66666666666666</v>
      </c>
      <c r="BH31" s="15">
        <f t="shared" si="10"/>
        <v>254.33333333333334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260.36</v>
      </c>
      <c r="BO31" s="16">
        <f t="shared" si="24"/>
        <v>340.34</v>
      </c>
    </row>
    <row r="32" spans="1:67" ht="12.75">
      <c r="A32" s="26">
        <v>45289</v>
      </c>
      <c r="B32" s="10" t="s">
        <v>61</v>
      </c>
      <c r="C32" s="1">
        <v>27</v>
      </c>
      <c r="D32" s="6" t="s">
        <v>25</v>
      </c>
      <c r="E32" s="19">
        <v>659.25439</v>
      </c>
      <c r="F32" s="25">
        <v>950</v>
      </c>
      <c r="G32" s="19">
        <v>479.99</v>
      </c>
      <c r="H32" s="25">
        <v>1250.6</v>
      </c>
      <c r="I32" s="19">
        <v>499.0042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650</v>
      </c>
      <c r="O32" s="25">
        <v>820</v>
      </c>
      <c r="P32" s="19">
        <v>549.999</v>
      </c>
      <c r="Q32" s="25">
        <v>629</v>
      </c>
      <c r="R32" s="19">
        <v>502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758.00538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650</v>
      </c>
      <c r="AK32" s="25">
        <v>730</v>
      </c>
      <c r="AL32" s="19">
        <v>760</v>
      </c>
      <c r="AM32" s="25">
        <v>950</v>
      </c>
      <c r="AN32" s="19">
        <v>460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480.0042</v>
      </c>
      <c r="AT32" s="25">
        <v>1200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546.08</v>
      </c>
      <c r="AZ32" s="14">
        <f t="shared" si="2"/>
        <v>973.53</v>
      </c>
      <c r="BA32" s="15">
        <f t="shared" si="3"/>
        <v>100</v>
      </c>
      <c r="BB32" s="14">
        <f t="shared" si="26"/>
        <v>567.33</v>
      </c>
      <c r="BC32" s="14">
        <f t="shared" si="26"/>
        <v>799.67</v>
      </c>
      <c r="BD32" s="15">
        <f t="shared" si="6"/>
        <v>100</v>
      </c>
      <c r="BE32" s="14">
        <f t="shared" si="7"/>
        <v>659.5</v>
      </c>
      <c r="BF32" s="14">
        <f t="shared" si="8"/>
        <v>810</v>
      </c>
      <c r="BG32" s="15">
        <f t="shared" si="9"/>
        <v>66.66666666666666</v>
      </c>
      <c r="BH32" s="15">
        <f t="shared" si="10"/>
        <v>623.3333333333334</v>
      </c>
      <c r="BI32" s="15">
        <f t="shared" si="11"/>
        <v>826.6666666666666</v>
      </c>
      <c r="BJ32" s="15">
        <f t="shared" si="12"/>
        <v>60</v>
      </c>
      <c r="BK32" s="15">
        <f t="shared" si="21"/>
        <v>480.0042</v>
      </c>
      <c r="BL32" s="15">
        <f t="shared" si="22"/>
        <v>1200</v>
      </c>
      <c r="BM32" s="15">
        <f t="shared" si="23"/>
        <v>100</v>
      </c>
      <c r="BN32" s="16">
        <f t="shared" si="24"/>
        <v>575.25</v>
      </c>
      <c r="BO32" s="16">
        <f t="shared" si="24"/>
        <v>921.97</v>
      </c>
    </row>
    <row r="33" spans="1:67" ht="12.75">
      <c r="A33" s="26">
        <v>45289</v>
      </c>
      <c r="B33" s="10" t="s">
        <v>61</v>
      </c>
      <c r="C33" s="1">
        <v>28</v>
      </c>
      <c r="D33" s="6" t="s">
        <v>26</v>
      </c>
      <c r="E33" s="19">
        <v>19.99</v>
      </c>
      <c r="F33" s="25">
        <v>97.58</v>
      </c>
      <c r="G33" s="19">
        <v>16.99</v>
      </c>
      <c r="H33" s="25">
        <v>97.96</v>
      </c>
      <c r="I33" s="19">
        <v>22.99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 t="s">
        <v>62</v>
      </c>
      <c r="O33" s="20" t="s">
        <v>62</v>
      </c>
      <c r="P33" s="19">
        <v>19.9</v>
      </c>
      <c r="Q33" s="25">
        <v>68.99</v>
      </c>
      <c r="R33" s="19">
        <v>31.9</v>
      </c>
      <c r="S33" s="25">
        <v>61.9</v>
      </c>
      <c r="T33" s="9">
        <v>3</v>
      </c>
      <c r="U33" s="11">
        <f t="shared" si="15"/>
        <v>2</v>
      </c>
      <c r="V33" s="7">
        <f t="shared" si="16"/>
        <v>66.66666666666666</v>
      </c>
      <c r="W33" s="19" t="s">
        <v>62</v>
      </c>
      <c r="X33" s="20" t="s">
        <v>62</v>
      </c>
      <c r="Y33" s="19">
        <v>25</v>
      </c>
      <c r="Z33" s="25">
        <v>65</v>
      </c>
      <c r="AA33" s="19">
        <v>35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35</v>
      </c>
      <c r="AG33" s="25">
        <v>65</v>
      </c>
      <c r="AH33" s="19" t="s">
        <v>62</v>
      </c>
      <c r="AI33" s="25" t="s">
        <v>62</v>
      </c>
      <c r="AJ33" s="19" t="s">
        <v>62</v>
      </c>
      <c r="AK33" s="20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25</v>
      </c>
      <c r="AT33" s="25">
        <v>90.5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19.99</v>
      </c>
      <c r="AZ33" s="14">
        <f t="shared" si="2"/>
        <v>91.51</v>
      </c>
      <c r="BA33" s="15">
        <f t="shared" si="3"/>
        <v>100</v>
      </c>
      <c r="BB33" s="14">
        <f t="shared" si="26"/>
        <v>25.9</v>
      </c>
      <c r="BC33" s="14">
        <f t="shared" si="26"/>
        <v>65.45</v>
      </c>
      <c r="BD33" s="15">
        <f t="shared" si="6"/>
        <v>66.66666666666666</v>
      </c>
      <c r="BE33" s="14">
        <f t="shared" si="7"/>
        <v>30</v>
      </c>
      <c r="BF33" s="14">
        <f t="shared" si="8"/>
        <v>65</v>
      </c>
      <c r="BG33" s="15">
        <f t="shared" si="9"/>
        <v>66.66666666666666</v>
      </c>
      <c r="BH33" s="15">
        <f t="shared" si="10"/>
        <v>35</v>
      </c>
      <c r="BI33" s="15">
        <f t="shared" si="11"/>
        <v>65</v>
      </c>
      <c r="BJ33" s="15">
        <f t="shared" si="12"/>
        <v>20</v>
      </c>
      <c r="BK33" s="15">
        <f t="shared" si="21"/>
        <v>25</v>
      </c>
      <c r="BL33" s="15">
        <f t="shared" si="22"/>
        <v>90.5</v>
      </c>
      <c r="BM33" s="15">
        <f t="shared" si="23"/>
        <v>100</v>
      </c>
      <c r="BN33" s="16">
        <f t="shared" si="24"/>
        <v>27.18</v>
      </c>
      <c r="BO33" s="16">
        <f t="shared" si="24"/>
        <v>75.49</v>
      </c>
    </row>
    <row r="34" spans="1:67" ht="12.75">
      <c r="A34" s="26">
        <v>45289</v>
      </c>
      <c r="B34" s="10" t="s">
        <v>61</v>
      </c>
      <c r="C34" s="1">
        <v>29</v>
      </c>
      <c r="D34" s="6" t="s">
        <v>27</v>
      </c>
      <c r="E34" s="19">
        <v>24.99</v>
      </c>
      <c r="F34" s="25">
        <v>69.99</v>
      </c>
      <c r="G34" s="19">
        <v>24.99</v>
      </c>
      <c r="H34" s="25">
        <v>141.99</v>
      </c>
      <c r="I34" s="19">
        <v>21.88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 t="s">
        <v>62</v>
      </c>
      <c r="O34" s="20" t="s">
        <v>62</v>
      </c>
      <c r="P34" s="19">
        <v>23.99</v>
      </c>
      <c r="Q34" s="25">
        <v>68.99</v>
      </c>
      <c r="R34" s="19">
        <v>25.99</v>
      </c>
      <c r="S34" s="25">
        <v>126</v>
      </c>
      <c r="T34" s="9">
        <v>3</v>
      </c>
      <c r="U34" s="11">
        <f t="shared" si="15"/>
        <v>2</v>
      </c>
      <c r="V34" s="7">
        <f t="shared" si="16"/>
        <v>66.66666666666666</v>
      </c>
      <c r="W34" s="19" t="s">
        <v>62</v>
      </c>
      <c r="X34" s="20" t="s">
        <v>62</v>
      </c>
      <c r="Y34" s="19">
        <v>28</v>
      </c>
      <c r="Z34" s="25">
        <v>85</v>
      </c>
      <c r="AA34" s="19">
        <v>25</v>
      </c>
      <c r="AB34" s="25">
        <v>75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35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25</v>
      </c>
      <c r="AT34" s="25">
        <v>85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23.95</v>
      </c>
      <c r="AZ34" s="14">
        <f t="shared" si="2"/>
        <v>92.33</v>
      </c>
      <c r="BA34" s="15">
        <f t="shared" si="3"/>
        <v>100</v>
      </c>
      <c r="BB34" s="14">
        <f t="shared" si="26"/>
        <v>24.99</v>
      </c>
      <c r="BC34" s="14">
        <f t="shared" si="26"/>
        <v>97.5</v>
      </c>
      <c r="BD34" s="15">
        <f t="shared" si="6"/>
        <v>66.66666666666666</v>
      </c>
      <c r="BE34" s="14">
        <f t="shared" si="7"/>
        <v>26.5</v>
      </c>
      <c r="BF34" s="14">
        <f t="shared" si="8"/>
        <v>80</v>
      </c>
      <c r="BG34" s="15">
        <f t="shared" si="9"/>
        <v>66.66666666666666</v>
      </c>
      <c r="BH34" s="15">
        <f t="shared" si="10"/>
        <v>35</v>
      </c>
      <c r="BI34" s="15">
        <f t="shared" si="11"/>
        <v>55</v>
      </c>
      <c r="BJ34" s="15">
        <f t="shared" si="12"/>
        <v>20</v>
      </c>
      <c r="BK34" s="15">
        <f t="shared" si="21"/>
        <v>25</v>
      </c>
      <c r="BL34" s="15">
        <f t="shared" si="22"/>
        <v>85</v>
      </c>
      <c r="BM34" s="15">
        <f t="shared" si="23"/>
        <v>100</v>
      </c>
      <c r="BN34" s="16">
        <f t="shared" si="24"/>
        <v>27.09</v>
      </c>
      <c r="BO34" s="16">
        <f t="shared" si="24"/>
        <v>81.97</v>
      </c>
    </row>
    <row r="35" spans="1:67" ht="12.75">
      <c r="A35" s="26">
        <v>45289</v>
      </c>
      <c r="B35" s="10" t="s">
        <v>61</v>
      </c>
      <c r="C35" s="1">
        <v>30</v>
      </c>
      <c r="D35" s="29" t="s">
        <v>28</v>
      </c>
      <c r="E35" s="19">
        <v>24.99</v>
      </c>
      <c r="F35" s="25">
        <v>144</v>
      </c>
      <c r="G35" s="19">
        <v>24.89</v>
      </c>
      <c r="H35" s="25">
        <v>54.89</v>
      </c>
      <c r="I35" s="19">
        <v>28.55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22.49</v>
      </c>
      <c r="Q35" s="25">
        <v>89.99</v>
      </c>
      <c r="R35" s="19">
        <v>27.8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25</v>
      </c>
      <c r="Z35" s="25">
        <v>65</v>
      </c>
      <c r="AA35" s="19">
        <v>35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25</v>
      </c>
      <c r="AG35" s="20">
        <v>95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38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26.14</v>
      </c>
      <c r="AZ35" s="14">
        <f t="shared" si="2"/>
        <v>97.63</v>
      </c>
      <c r="BA35" s="15">
        <f t="shared" si="3"/>
        <v>100</v>
      </c>
      <c r="BB35" s="14">
        <f t="shared" si="26"/>
        <v>25.15</v>
      </c>
      <c r="BC35" s="14">
        <f t="shared" si="26"/>
        <v>88.5</v>
      </c>
      <c r="BD35" s="15">
        <f t="shared" si="6"/>
        <v>66.66666666666666</v>
      </c>
      <c r="BE35" s="14">
        <f t="shared" si="7"/>
        <v>30</v>
      </c>
      <c r="BF35" s="14">
        <f t="shared" si="8"/>
        <v>70</v>
      </c>
      <c r="BG35" s="15">
        <f t="shared" si="9"/>
        <v>66.66666666666666</v>
      </c>
      <c r="BH35" s="15">
        <f t="shared" si="10"/>
        <v>25</v>
      </c>
      <c r="BI35" s="15">
        <f t="shared" si="11"/>
        <v>95</v>
      </c>
      <c r="BJ35" s="15">
        <f t="shared" si="12"/>
        <v>20</v>
      </c>
      <c r="BK35" s="15">
        <f t="shared" si="21"/>
        <v>38</v>
      </c>
      <c r="BL35" s="15">
        <f t="shared" si="22"/>
        <v>95</v>
      </c>
      <c r="BM35" s="15">
        <f t="shared" si="23"/>
        <v>100</v>
      </c>
      <c r="BN35" s="16">
        <f t="shared" si="24"/>
        <v>28.86</v>
      </c>
      <c r="BO35" s="16">
        <f t="shared" si="24"/>
        <v>89.23</v>
      </c>
    </row>
    <row r="36" spans="1:67" ht="12.75">
      <c r="A36" s="26">
        <v>45289</v>
      </c>
      <c r="B36" s="10" t="s">
        <v>61</v>
      </c>
      <c r="C36" s="1">
        <v>31</v>
      </c>
      <c r="D36" s="6" t="s">
        <v>29</v>
      </c>
      <c r="E36" s="19">
        <v>28.69</v>
      </c>
      <c r="F36" s="25">
        <v>86.78</v>
      </c>
      <c r="G36" s="19">
        <v>27.99</v>
      </c>
      <c r="H36" s="25">
        <v>89.99</v>
      </c>
      <c r="I36" s="19">
        <v>27.99</v>
      </c>
      <c r="J36" s="25">
        <v>81.99</v>
      </c>
      <c r="K36" s="9">
        <v>3</v>
      </c>
      <c r="L36" s="11">
        <f t="shared" si="13"/>
        <v>3</v>
      </c>
      <c r="M36" s="7">
        <f t="shared" si="14"/>
        <v>100</v>
      </c>
      <c r="N36" s="19" t="s">
        <v>62</v>
      </c>
      <c r="O36" s="20" t="s">
        <v>62</v>
      </c>
      <c r="P36" s="19">
        <v>27.69</v>
      </c>
      <c r="Q36" s="25">
        <v>86.29</v>
      </c>
      <c r="R36" s="19">
        <v>28.69</v>
      </c>
      <c r="S36" s="25">
        <v>106.6</v>
      </c>
      <c r="T36" s="9">
        <v>3</v>
      </c>
      <c r="U36" s="11">
        <f t="shared" si="15"/>
        <v>2</v>
      </c>
      <c r="V36" s="7">
        <f t="shared" si="16"/>
        <v>66.66666666666666</v>
      </c>
      <c r="W36" s="19" t="s">
        <v>62</v>
      </c>
      <c r="X36" s="20" t="s">
        <v>62</v>
      </c>
      <c r="Y36" s="19">
        <v>31.5</v>
      </c>
      <c r="Z36" s="25">
        <v>81.5</v>
      </c>
      <c r="AA36" s="19">
        <v>35</v>
      </c>
      <c r="AB36" s="25">
        <v>85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25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25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28.22</v>
      </c>
      <c r="AZ36" s="14">
        <f t="shared" si="2"/>
        <v>86.25</v>
      </c>
      <c r="BA36" s="15">
        <f t="shared" si="3"/>
        <v>100</v>
      </c>
      <c r="BB36" s="14">
        <f t="shared" si="26"/>
        <v>28.19</v>
      </c>
      <c r="BC36" s="14">
        <f t="shared" si="26"/>
        <v>96.45</v>
      </c>
      <c r="BD36" s="15">
        <f t="shared" si="6"/>
        <v>66.66666666666666</v>
      </c>
      <c r="BE36" s="14">
        <f t="shared" si="7"/>
        <v>33.25</v>
      </c>
      <c r="BF36" s="14">
        <f t="shared" si="8"/>
        <v>83.25</v>
      </c>
      <c r="BG36" s="15">
        <f t="shared" si="9"/>
        <v>66.66666666666666</v>
      </c>
      <c r="BH36" s="15">
        <f t="shared" si="10"/>
        <v>25</v>
      </c>
      <c r="BI36" s="15">
        <f t="shared" si="11"/>
        <v>75</v>
      </c>
      <c r="BJ36" s="15">
        <f t="shared" si="12"/>
        <v>20</v>
      </c>
      <c r="BK36" s="15">
        <f t="shared" si="21"/>
        <v>25</v>
      </c>
      <c r="BL36" s="15">
        <f t="shared" si="22"/>
        <v>79.99</v>
      </c>
      <c r="BM36" s="15">
        <f t="shared" si="23"/>
        <v>100</v>
      </c>
      <c r="BN36" s="16">
        <f t="shared" si="24"/>
        <v>27.93</v>
      </c>
      <c r="BO36" s="16">
        <f t="shared" si="24"/>
        <v>84.19</v>
      </c>
    </row>
    <row r="37" spans="1:67" ht="12.75">
      <c r="A37" s="26">
        <v>45289</v>
      </c>
      <c r="B37" s="10" t="s">
        <v>61</v>
      </c>
      <c r="C37" s="1">
        <v>32</v>
      </c>
      <c r="D37" s="6" t="s">
        <v>30</v>
      </c>
      <c r="E37" s="19">
        <v>250</v>
      </c>
      <c r="F37" s="25">
        <v>320</v>
      </c>
      <c r="G37" s="19">
        <v>249.99</v>
      </c>
      <c r="H37" s="25">
        <v>384.58</v>
      </c>
      <c r="I37" s="19">
        <v>197.99</v>
      </c>
      <c r="J37" s="25">
        <v>288.99</v>
      </c>
      <c r="K37" s="9">
        <v>3</v>
      </c>
      <c r="L37" s="11">
        <f t="shared" si="13"/>
        <v>3</v>
      </c>
      <c r="M37" s="7">
        <f t="shared" si="14"/>
        <v>100</v>
      </c>
      <c r="N37" s="19" t="s">
        <v>62</v>
      </c>
      <c r="O37" s="20" t="s">
        <v>62</v>
      </c>
      <c r="P37" s="19">
        <v>186.99</v>
      </c>
      <c r="Q37" s="25">
        <v>235</v>
      </c>
      <c r="R37" s="19">
        <v>186</v>
      </c>
      <c r="S37" s="20">
        <v>203</v>
      </c>
      <c r="T37" s="9">
        <v>3</v>
      </c>
      <c r="U37" s="11">
        <f t="shared" si="15"/>
        <v>2</v>
      </c>
      <c r="V37" s="7">
        <f t="shared" si="16"/>
        <v>66.66666666666666</v>
      </c>
      <c r="W37" s="19" t="s">
        <v>62</v>
      </c>
      <c r="X37" s="20" t="s">
        <v>62</v>
      </c>
      <c r="Y37" s="19">
        <v>195</v>
      </c>
      <c r="Z37" s="25">
        <v>245.0018</v>
      </c>
      <c r="AA37" s="19">
        <v>250</v>
      </c>
      <c r="AB37" s="25">
        <v>280</v>
      </c>
      <c r="AC37" s="9">
        <v>3</v>
      </c>
      <c r="AD37" s="11">
        <f t="shared" si="17"/>
        <v>2</v>
      </c>
      <c r="AE37" s="7">
        <f t="shared" si="18"/>
        <v>66.66666666666666</v>
      </c>
      <c r="AF37" s="19">
        <v>230</v>
      </c>
      <c r="AG37" s="25">
        <v>240.0023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198.0005</v>
      </c>
      <c r="AT37" s="25">
        <v>230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232.66</v>
      </c>
      <c r="AZ37" s="14">
        <f t="shared" si="2"/>
        <v>331.19</v>
      </c>
      <c r="BA37" s="15">
        <f t="shared" si="3"/>
        <v>100</v>
      </c>
      <c r="BB37" s="14">
        <f t="shared" si="26"/>
        <v>186.5</v>
      </c>
      <c r="BC37" s="14">
        <f t="shared" si="26"/>
        <v>219</v>
      </c>
      <c r="BD37" s="15">
        <f t="shared" si="6"/>
        <v>66.66666666666666</v>
      </c>
      <c r="BE37" s="14">
        <f t="shared" si="7"/>
        <v>222.5</v>
      </c>
      <c r="BF37" s="14">
        <f t="shared" si="8"/>
        <v>262.5</v>
      </c>
      <c r="BG37" s="15">
        <f t="shared" si="9"/>
        <v>66.66666666666666</v>
      </c>
      <c r="BH37" s="15">
        <f t="shared" si="10"/>
        <v>230</v>
      </c>
      <c r="BI37" s="15">
        <f t="shared" si="11"/>
        <v>240.0023</v>
      </c>
      <c r="BJ37" s="15">
        <f t="shared" si="12"/>
        <v>20</v>
      </c>
      <c r="BK37" s="15">
        <f t="shared" si="21"/>
        <v>198.0005</v>
      </c>
      <c r="BL37" s="15">
        <f t="shared" si="22"/>
        <v>230</v>
      </c>
      <c r="BM37" s="15">
        <f t="shared" si="23"/>
        <v>100</v>
      </c>
      <c r="BN37" s="16">
        <f t="shared" si="24"/>
        <v>213.93</v>
      </c>
      <c r="BO37" s="16">
        <f t="shared" si="24"/>
        <v>256.54</v>
      </c>
    </row>
    <row r="38" spans="1:67" ht="12.75">
      <c r="A38" s="26">
        <v>2</v>
      </c>
      <c r="B38" s="10" t="s">
        <v>61</v>
      </c>
      <c r="C38" s="1">
        <v>33</v>
      </c>
      <c r="D38" s="6" t="s">
        <v>31</v>
      </c>
      <c r="E38" s="19">
        <v>299</v>
      </c>
      <c r="F38" s="25">
        <v>399</v>
      </c>
      <c r="G38" s="19">
        <v>259.99</v>
      </c>
      <c r="H38" s="25">
        <v>339.99</v>
      </c>
      <c r="I38" s="19">
        <v>104.89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 t="s">
        <v>62</v>
      </c>
      <c r="O38" s="20" t="s">
        <v>62</v>
      </c>
      <c r="P38" s="19">
        <v>204.99</v>
      </c>
      <c r="Q38" s="25">
        <v>225.3</v>
      </c>
      <c r="R38" s="19">
        <v>185</v>
      </c>
      <c r="S38" s="25">
        <v>266.5</v>
      </c>
      <c r="T38" s="9">
        <v>3</v>
      </c>
      <c r="U38" s="11">
        <f t="shared" si="15"/>
        <v>2</v>
      </c>
      <c r="V38" s="7">
        <f t="shared" si="16"/>
        <v>66.66666666666666</v>
      </c>
      <c r="W38" s="19" t="s">
        <v>62</v>
      </c>
      <c r="X38" s="20" t="s">
        <v>62</v>
      </c>
      <c r="Y38" s="19">
        <v>230</v>
      </c>
      <c r="Z38" s="25">
        <v>250.0023</v>
      </c>
      <c r="AA38" s="19">
        <v>225</v>
      </c>
      <c r="AB38" s="25">
        <v>230.0022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230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220</v>
      </c>
      <c r="AT38" s="25">
        <v>320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221.29</v>
      </c>
      <c r="AZ38" s="14">
        <f t="shared" si="2"/>
        <v>319.66</v>
      </c>
      <c r="BA38" s="15">
        <f t="shared" si="3"/>
        <v>100</v>
      </c>
      <c r="BB38" s="14">
        <f t="shared" si="26"/>
        <v>195</v>
      </c>
      <c r="BC38" s="14">
        <f t="shared" si="26"/>
        <v>245.9</v>
      </c>
      <c r="BD38" s="15">
        <f t="shared" si="6"/>
        <v>66.66666666666666</v>
      </c>
      <c r="BE38" s="14">
        <f t="shared" si="7"/>
        <v>227.5</v>
      </c>
      <c r="BF38" s="14">
        <f t="shared" si="8"/>
        <v>240</v>
      </c>
      <c r="BG38" s="15">
        <f t="shared" si="9"/>
        <v>66.66666666666666</v>
      </c>
      <c r="BH38" s="15">
        <f t="shared" si="10"/>
        <v>230</v>
      </c>
      <c r="BI38" s="15">
        <f t="shared" si="11"/>
        <v>260</v>
      </c>
      <c r="BJ38" s="15">
        <f t="shared" si="12"/>
        <v>20</v>
      </c>
      <c r="BK38" s="15">
        <f t="shared" si="21"/>
        <v>220</v>
      </c>
      <c r="BL38" s="15">
        <f t="shared" si="22"/>
        <v>320</v>
      </c>
      <c r="BM38" s="15">
        <f t="shared" si="23"/>
        <v>100</v>
      </c>
      <c r="BN38" s="16">
        <f t="shared" si="24"/>
        <v>218.76</v>
      </c>
      <c r="BO38" s="16">
        <f t="shared" si="24"/>
        <v>277.11</v>
      </c>
    </row>
    <row r="39" spans="1:67" ht="12.75">
      <c r="A39" s="26">
        <v>45289</v>
      </c>
      <c r="B39" s="10" t="s">
        <v>61</v>
      </c>
      <c r="C39" s="1">
        <v>34</v>
      </c>
      <c r="D39" s="6" t="s">
        <v>32</v>
      </c>
      <c r="E39" s="19">
        <v>269</v>
      </c>
      <c r="F39" s="25">
        <v>436.99</v>
      </c>
      <c r="G39" s="19">
        <v>299.99</v>
      </c>
      <c r="H39" s="25">
        <v>399.99</v>
      </c>
      <c r="I39" s="19">
        <v>277.99</v>
      </c>
      <c r="J39" s="25">
        <v>277.99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239.99</v>
      </c>
      <c r="Q39" s="25">
        <v>399.99</v>
      </c>
      <c r="R39" s="19">
        <v>263</v>
      </c>
      <c r="S39" s="25">
        <v>399.99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 t="s">
        <v>62</v>
      </c>
      <c r="Z39" s="20" t="s">
        <v>62</v>
      </c>
      <c r="AA39" s="19">
        <v>350</v>
      </c>
      <c r="AB39" s="25">
        <v>380.0025</v>
      </c>
      <c r="AC39" s="9">
        <v>3</v>
      </c>
      <c r="AD39" s="11">
        <f t="shared" si="17"/>
        <v>1</v>
      </c>
      <c r="AE39" s="7">
        <f t="shared" si="18"/>
        <v>33.33333333333333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380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282.33</v>
      </c>
      <c r="AZ39" s="14">
        <f t="shared" si="2"/>
        <v>371.66</v>
      </c>
      <c r="BA39" s="15">
        <f t="shared" si="3"/>
        <v>100</v>
      </c>
      <c r="BB39" s="14">
        <f t="shared" si="26"/>
        <v>251.5</v>
      </c>
      <c r="BC39" s="14">
        <f t="shared" si="26"/>
        <v>399.99</v>
      </c>
      <c r="BD39" s="15">
        <f t="shared" si="6"/>
        <v>66.66666666666666</v>
      </c>
      <c r="BE39" s="14">
        <f t="shared" si="7"/>
        <v>350</v>
      </c>
      <c r="BF39" s="14">
        <f t="shared" si="8"/>
        <v>380</v>
      </c>
      <c r="BG39" s="15">
        <f t="shared" si="9"/>
        <v>33.33333333333333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380</v>
      </c>
      <c r="BL39" s="15">
        <f t="shared" si="22"/>
        <v>499</v>
      </c>
      <c r="BM39" s="15">
        <f t="shared" si="23"/>
        <v>100</v>
      </c>
      <c r="BN39" s="16">
        <f t="shared" si="24"/>
        <v>315.96</v>
      </c>
      <c r="BO39" s="16">
        <f t="shared" si="24"/>
        <v>412.66</v>
      </c>
    </row>
    <row r="40" spans="1:67" ht="12.75">
      <c r="A40" s="26">
        <v>45289</v>
      </c>
      <c r="B40" s="10" t="s">
        <v>61</v>
      </c>
      <c r="C40" s="1">
        <v>35</v>
      </c>
      <c r="D40" s="6" t="s">
        <v>33</v>
      </c>
      <c r="E40" s="19">
        <v>78.9</v>
      </c>
      <c r="F40" s="25">
        <v>120</v>
      </c>
      <c r="G40" s="19">
        <v>73.59</v>
      </c>
      <c r="H40" s="25">
        <v>150</v>
      </c>
      <c r="I40" s="19">
        <v>79.99</v>
      </c>
      <c r="J40" s="25">
        <v>98</v>
      </c>
      <c r="K40" s="9">
        <v>3</v>
      </c>
      <c r="L40" s="11">
        <f t="shared" si="13"/>
        <v>3</v>
      </c>
      <c r="M40" s="7">
        <f t="shared" si="14"/>
        <v>100</v>
      </c>
      <c r="N40" s="19" t="s">
        <v>62</v>
      </c>
      <c r="O40" s="20" t="s">
        <v>62</v>
      </c>
      <c r="P40" s="19">
        <v>69.99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2</v>
      </c>
      <c r="V40" s="7">
        <f t="shared" si="16"/>
        <v>66.66666666666666</v>
      </c>
      <c r="W40" s="19" t="s">
        <v>62</v>
      </c>
      <c r="X40" s="20" t="s">
        <v>62</v>
      </c>
      <c r="Y40" s="19">
        <v>75</v>
      </c>
      <c r="Z40" s="25">
        <v>110</v>
      </c>
      <c r="AA40" s="19">
        <v>95</v>
      </c>
      <c r="AB40" s="25">
        <v>156</v>
      </c>
      <c r="AC40" s="9">
        <v>3</v>
      </c>
      <c r="AD40" s="11">
        <f t="shared" si="17"/>
        <v>2</v>
      </c>
      <c r="AE40" s="7">
        <f t="shared" si="18"/>
        <v>66.66666666666666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77.49</v>
      </c>
      <c r="AZ40" s="14">
        <f t="shared" si="2"/>
        <v>122.67</v>
      </c>
      <c r="BA40" s="15">
        <f t="shared" si="3"/>
        <v>100</v>
      </c>
      <c r="BB40" s="14">
        <f t="shared" si="26"/>
        <v>84.99</v>
      </c>
      <c r="BC40" s="14">
        <f t="shared" si="26"/>
        <v>122.5</v>
      </c>
      <c r="BD40" s="15">
        <f t="shared" si="6"/>
        <v>66.66666666666666</v>
      </c>
      <c r="BE40" s="14">
        <f t="shared" si="7"/>
        <v>85</v>
      </c>
      <c r="BF40" s="14">
        <f t="shared" si="8"/>
        <v>133</v>
      </c>
      <c r="BG40" s="15">
        <f t="shared" si="9"/>
        <v>66.66666666666666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86.49</v>
      </c>
      <c r="BO40" s="16">
        <f t="shared" si="24"/>
        <v>129.63</v>
      </c>
    </row>
    <row r="41" spans="1:67" ht="12.75">
      <c r="A41" s="26">
        <v>45289</v>
      </c>
      <c r="B41" s="10" t="s">
        <v>61</v>
      </c>
      <c r="C41" s="1">
        <v>36</v>
      </c>
      <c r="D41" s="6" t="s">
        <v>34</v>
      </c>
      <c r="E41" s="19">
        <v>139.99</v>
      </c>
      <c r="F41" s="25">
        <v>139.99</v>
      </c>
      <c r="G41" s="19">
        <v>139.99</v>
      </c>
      <c r="H41" s="25">
        <v>159.99</v>
      </c>
      <c r="I41" s="19">
        <v>145</v>
      </c>
      <c r="J41" s="25">
        <v>193.99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125</v>
      </c>
      <c r="Q41" s="25">
        <v>125</v>
      </c>
      <c r="R41" s="19">
        <v>125</v>
      </c>
      <c r="S41" s="25">
        <v>135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120</v>
      </c>
      <c r="AC41" s="9">
        <v>3</v>
      </c>
      <c r="AD41" s="11">
        <f t="shared" si="17"/>
        <v>1</v>
      </c>
      <c r="AE41" s="7">
        <f t="shared" si="18"/>
        <v>33.33333333333333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98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141.66</v>
      </c>
      <c r="AZ41" s="14">
        <f t="shared" si="2"/>
        <v>164.66</v>
      </c>
      <c r="BA41" s="15">
        <f t="shared" si="3"/>
        <v>100</v>
      </c>
      <c r="BB41" s="14">
        <f t="shared" si="26"/>
        <v>125</v>
      </c>
      <c r="BC41" s="14">
        <f t="shared" si="26"/>
        <v>130</v>
      </c>
      <c r="BD41" s="15">
        <f t="shared" si="6"/>
        <v>66.66666666666666</v>
      </c>
      <c r="BE41" s="14">
        <f t="shared" si="7"/>
        <v>98</v>
      </c>
      <c r="BF41" s="14">
        <f t="shared" si="8"/>
        <v>120</v>
      </c>
      <c r="BG41" s="15">
        <f t="shared" si="9"/>
        <v>33.33333333333333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98</v>
      </c>
      <c r="BL41" s="15">
        <f t="shared" si="22"/>
        <v>120</v>
      </c>
      <c r="BM41" s="15">
        <f t="shared" si="23"/>
        <v>100</v>
      </c>
      <c r="BN41" s="16">
        <f t="shared" si="24"/>
        <v>115.67</v>
      </c>
      <c r="BO41" s="16">
        <f t="shared" si="24"/>
        <v>133.67</v>
      </c>
    </row>
    <row r="42" spans="1:67" ht="12.75">
      <c r="A42" s="26">
        <v>45289</v>
      </c>
      <c r="B42" s="10" t="s">
        <v>61</v>
      </c>
      <c r="C42" s="1">
        <v>37</v>
      </c>
      <c r="D42" s="6" t="s">
        <v>35</v>
      </c>
      <c r="E42" s="19">
        <v>130</v>
      </c>
      <c r="F42" s="20">
        <v>399.99</v>
      </c>
      <c r="G42" s="19">
        <v>125.99</v>
      </c>
      <c r="H42" s="25">
        <v>280</v>
      </c>
      <c r="I42" s="19">
        <v>220</v>
      </c>
      <c r="J42" s="25">
        <v>220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176.99</v>
      </c>
      <c r="Q42" s="25">
        <v>289.99</v>
      </c>
      <c r="R42" s="19">
        <v>130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120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198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158.66</v>
      </c>
      <c r="AZ42" s="14">
        <f t="shared" si="2"/>
        <v>300</v>
      </c>
      <c r="BA42" s="15">
        <f t="shared" si="3"/>
        <v>100</v>
      </c>
      <c r="BB42" s="14">
        <f t="shared" si="26"/>
        <v>153.5</v>
      </c>
      <c r="BC42" s="14">
        <f t="shared" si="26"/>
        <v>260</v>
      </c>
      <c r="BD42" s="15">
        <f t="shared" si="6"/>
        <v>66.66666666666666</v>
      </c>
      <c r="BE42" s="14">
        <f t="shared" si="7"/>
        <v>139.5</v>
      </c>
      <c r="BF42" s="14">
        <f t="shared" si="8"/>
        <v>237.5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198</v>
      </c>
      <c r="BL42" s="15">
        <f t="shared" si="22"/>
        <v>226</v>
      </c>
      <c r="BM42" s="15">
        <f t="shared" si="23"/>
        <v>100</v>
      </c>
      <c r="BN42" s="16">
        <f t="shared" si="24"/>
        <v>162.42</v>
      </c>
      <c r="BO42" s="16">
        <f t="shared" si="24"/>
        <v>255.88</v>
      </c>
    </row>
    <row r="43" spans="1:67" ht="12.75">
      <c r="A43" s="26">
        <v>45289</v>
      </c>
      <c r="B43" s="10" t="s">
        <v>61</v>
      </c>
      <c r="C43" s="1">
        <v>38</v>
      </c>
      <c r="D43" s="29" t="s">
        <v>36</v>
      </c>
      <c r="E43" s="19">
        <v>130</v>
      </c>
      <c r="F43" s="25">
        <v>189.00144</v>
      </c>
      <c r="G43" s="19">
        <v>124</v>
      </c>
      <c r="H43" s="25">
        <v>184.99</v>
      </c>
      <c r="I43" s="19">
        <v>127.99</v>
      </c>
      <c r="J43" s="25">
        <v>187.99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125</v>
      </c>
      <c r="Q43" s="25">
        <v>186.19</v>
      </c>
      <c r="R43" s="19">
        <v>135</v>
      </c>
      <c r="S43" s="25">
        <v>195</v>
      </c>
      <c r="T43" s="9">
        <v>3</v>
      </c>
      <c r="U43" s="11">
        <f t="shared" si="15"/>
        <v>2</v>
      </c>
      <c r="V43" s="7">
        <f t="shared" si="16"/>
        <v>66.66666666666666</v>
      </c>
      <c r="W43" s="19" t="s">
        <v>62</v>
      </c>
      <c r="X43" s="20" t="s">
        <v>62</v>
      </c>
      <c r="Y43" s="19" t="s">
        <v>62</v>
      </c>
      <c r="Z43" s="20" t="s">
        <v>62</v>
      </c>
      <c r="AA43" s="19" t="s">
        <v>62</v>
      </c>
      <c r="AB43" s="20" t="s">
        <v>62</v>
      </c>
      <c r="AC43" s="9">
        <v>3</v>
      </c>
      <c r="AD43" s="11">
        <f t="shared" si="17"/>
        <v>0</v>
      </c>
      <c r="AE43" s="7">
        <f t="shared" si="18"/>
        <v>0</v>
      </c>
      <c r="AF43" s="19" t="s">
        <v>62</v>
      </c>
      <c r="AG43" s="20" t="s">
        <v>62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148.9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127.33</v>
      </c>
      <c r="AZ43" s="14">
        <f t="shared" si="2"/>
        <v>187.33</v>
      </c>
      <c r="BA43" s="15">
        <f t="shared" si="3"/>
        <v>100</v>
      </c>
      <c r="BB43" s="14">
        <f t="shared" si="26"/>
        <v>130</v>
      </c>
      <c r="BC43" s="14">
        <f t="shared" si="26"/>
        <v>190.6</v>
      </c>
      <c r="BD43" s="15">
        <f t="shared" si="6"/>
        <v>66.66666666666666</v>
      </c>
      <c r="BE43" s="14">
        <f t="shared" si="7"/>
      </c>
      <c r="BF43" s="14">
        <f t="shared" si="8"/>
      </c>
      <c r="BG43" s="15">
        <f t="shared" si="9"/>
        <v>0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148.9</v>
      </c>
      <c r="BL43" s="15">
        <f t="shared" si="22"/>
        <v>149</v>
      </c>
      <c r="BM43" s="15">
        <f t="shared" si="23"/>
        <v>100</v>
      </c>
      <c r="BN43" s="16">
        <f t="shared" si="24"/>
        <v>135.41</v>
      </c>
      <c r="BO43" s="16">
        <f t="shared" si="24"/>
        <v>175.64</v>
      </c>
    </row>
    <row r="44" spans="1:67" ht="12.75">
      <c r="A44" s="26">
        <v>45289</v>
      </c>
      <c r="B44" s="10" t="s">
        <v>61</v>
      </c>
      <c r="C44" s="1">
        <v>39</v>
      </c>
      <c r="D44" s="6" t="s">
        <v>37</v>
      </c>
      <c r="E44" s="19">
        <v>138.00125</v>
      </c>
      <c r="F44" s="25">
        <v>170</v>
      </c>
      <c r="G44" s="19">
        <v>129.99</v>
      </c>
      <c r="H44" s="25">
        <v>179.99</v>
      </c>
      <c r="I44" s="19">
        <v>125</v>
      </c>
      <c r="J44" s="25">
        <v>199.99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129.99</v>
      </c>
      <c r="Q44" s="25">
        <v>169.99</v>
      </c>
      <c r="R44" s="19">
        <v>85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 t="s">
        <v>62</v>
      </c>
      <c r="X44" s="20" t="s">
        <v>62</v>
      </c>
      <c r="Y44" s="19" t="s">
        <v>62</v>
      </c>
      <c r="Z44" s="20" t="s">
        <v>62</v>
      </c>
      <c r="AA44" s="19" t="s">
        <v>62</v>
      </c>
      <c r="AB44" s="20" t="s">
        <v>62</v>
      </c>
      <c r="AC44" s="9">
        <v>3</v>
      </c>
      <c r="AD44" s="11">
        <f t="shared" si="17"/>
        <v>0</v>
      </c>
      <c r="AE44" s="7">
        <f t="shared" si="18"/>
        <v>0</v>
      </c>
      <c r="AF44" s="19" t="s">
        <v>62</v>
      </c>
      <c r="AG44" s="20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129.99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131</v>
      </c>
      <c r="AZ44" s="14">
        <f t="shared" si="2"/>
        <v>183.33</v>
      </c>
      <c r="BA44" s="15">
        <f t="shared" si="3"/>
        <v>100</v>
      </c>
      <c r="BB44" s="14">
        <f t="shared" si="26"/>
        <v>107.5</v>
      </c>
      <c r="BC44" s="14">
        <f t="shared" si="26"/>
        <v>161.5</v>
      </c>
      <c r="BD44" s="15">
        <f t="shared" si="6"/>
        <v>66.66666666666666</v>
      </c>
      <c r="BE44" s="14">
        <f t="shared" si="7"/>
      </c>
      <c r="BF44" s="14">
        <f t="shared" si="8"/>
      </c>
      <c r="BG44" s="15">
        <f t="shared" si="9"/>
        <v>0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129.99</v>
      </c>
      <c r="BL44" s="15">
        <f t="shared" si="22"/>
        <v>169.99</v>
      </c>
      <c r="BM44" s="15">
        <f t="shared" si="23"/>
        <v>100</v>
      </c>
      <c r="BN44" s="16">
        <f t="shared" si="24"/>
        <v>122.83</v>
      </c>
      <c r="BO44" s="16">
        <f t="shared" si="24"/>
        <v>171.61</v>
      </c>
    </row>
    <row r="45" spans="1:67" ht="12.75">
      <c r="A45" s="26">
        <v>45289</v>
      </c>
      <c r="B45" s="10" t="s">
        <v>61</v>
      </c>
      <c r="C45" s="1">
        <v>40</v>
      </c>
      <c r="D45" s="6" t="s">
        <v>38</v>
      </c>
      <c r="E45" s="19">
        <v>135</v>
      </c>
      <c r="F45" s="25">
        <v>175</v>
      </c>
      <c r="G45" s="19">
        <v>135.99</v>
      </c>
      <c r="H45" s="25">
        <v>175</v>
      </c>
      <c r="I45" s="19">
        <v>125</v>
      </c>
      <c r="J45" s="25">
        <v>175</v>
      </c>
      <c r="K45" s="9">
        <v>3</v>
      </c>
      <c r="L45" s="11">
        <f t="shared" si="13"/>
        <v>3</v>
      </c>
      <c r="M45" s="7">
        <f t="shared" si="14"/>
        <v>100</v>
      </c>
      <c r="N45" s="19">
        <v>161</v>
      </c>
      <c r="O45" s="25">
        <v>175.00103</v>
      </c>
      <c r="P45" s="19">
        <v>135</v>
      </c>
      <c r="Q45" s="20">
        <v>156</v>
      </c>
      <c r="R45" s="19">
        <v>165</v>
      </c>
      <c r="S45" s="20">
        <v>189</v>
      </c>
      <c r="T45" s="9">
        <v>3</v>
      </c>
      <c r="U45" s="11">
        <f t="shared" si="15"/>
        <v>3</v>
      </c>
      <c r="V45" s="7">
        <f t="shared" si="16"/>
        <v>100</v>
      </c>
      <c r="W45" s="19">
        <v>159</v>
      </c>
      <c r="X45" s="25">
        <v>185</v>
      </c>
      <c r="Y45" s="19">
        <v>155</v>
      </c>
      <c r="Z45" s="25">
        <v>170.002</v>
      </c>
      <c r="AA45" s="19">
        <v>135</v>
      </c>
      <c r="AB45" s="25">
        <v>190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159.9</v>
      </c>
      <c r="AT45" s="25">
        <v>192.002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132</v>
      </c>
      <c r="AZ45" s="14">
        <f t="shared" si="2"/>
        <v>175</v>
      </c>
      <c r="BA45" s="15">
        <f t="shared" si="3"/>
        <v>100</v>
      </c>
      <c r="BB45" s="14">
        <f t="shared" si="26"/>
        <v>153.67</v>
      </c>
      <c r="BC45" s="14">
        <f t="shared" si="26"/>
        <v>173.33</v>
      </c>
      <c r="BD45" s="15">
        <f t="shared" si="6"/>
        <v>100</v>
      </c>
      <c r="BE45" s="14">
        <f t="shared" si="7"/>
        <v>145</v>
      </c>
      <c r="BF45" s="14">
        <f t="shared" si="8"/>
        <v>180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159.9</v>
      </c>
      <c r="BL45" s="15">
        <f t="shared" si="22"/>
        <v>192.002</v>
      </c>
      <c r="BM45" s="15">
        <f t="shared" si="23"/>
        <v>100</v>
      </c>
      <c r="BN45" s="16">
        <f t="shared" si="24"/>
        <v>147.64</v>
      </c>
      <c r="BO45" s="16">
        <f t="shared" si="24"/>
        <v>180.08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3:A5"/>
    <mergeCell ref="E4:F4"/>
    <mergeCell ref="D3:D5"/>
    <mergeCell ref="C3:C5"/>
    <mergeCell ref="B3:B5"/>
    <mergeCell ref="N4:O4"/>
    <mergeCell ref="G4:H4"/>
    <mergeCell ref="I4:J4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  <mergeCell ref="BB4:BC4"/>
    <mergeCell ref="BD4:BD5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2023-12-28T06:55:31Z</dcterms:modified>
  <cp:category/>
  <cp:version/>
  <cp:contentType/>
  <cp:contentStatus/>
</cp:coreProperties>
</file>